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8.1" sheetId="1" r:id="rId1"/>
  </sheets>
  <definedNames>
    <definedName name="TABLE" localSheetId="0">'8.1'!#REF!</definedName>
    <definedName name="TABLE_2" localSheetId="0">'8.1'!#REF!</definedName>
    <definedName name="_xlnm.Print_Area" localSheetId="0">'8.1'!$A$1:$AA$46</definedName>
  </definedNames>
  <calcPr fullCalcOnLoad="1"/>
</workbook>
</file>

<file path=xl/sharedStrings.xml><?xml version="1.0" encoding="utf-8"?>
<sst xmlns="http://schemas.openxmlformats.org/spreadsheetml/2006/main" count="267" uniqueCount="140">
  <si>
    <t>4</t>
  </si>
  <si>
    <t>12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</si>
  <si>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</si>
  <si>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</si>
  <si>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</si>
  <si>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</si>
  <si>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</si>
  <si>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</si>
  <si>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</si>
  <si>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</si>
  <si>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</si>
  <si>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</si>
  <si>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АО "ММРП"</t>
  </si>
  <si>
    <t>ТП</t>
  </si>
  <si>
    <t>ФТП-1</t>
  </si>
  <si>
    <t>ФТП-2</t>
  </si>
  <si>
    <t>РП</t>
  </si>
  <si>
    <t>12,45 2019.01.11</t>
  </si>
  <si>
    <t>13,45 2019.01.11</t>
  </si>
  <si>
    <t>11.01.2019</t>
  </si>
  <si>
    <t>ТП-1</t>
  </si>
  <si>
    <t>РП-15</t>
  </si>
  <si>
    <t>20,00 2019.02.10</t>
  </si>
  <si>
    <t>22,00 2019.02.18</t>
  </si>
  <si>
    <t>20,15 2019.02.10</t>
  </si>
  <si>
    <t>00,05 2019.02.19</t>
  </si>
  <si>
    <t>19.02.2019</t>
  </si>
  <si>
    <t>ТП-4</t>
  </si>
  <si>
    <t>08,02 2019.03.13</t>
  </si>
  <si>
    <t>10,55 2019.03.27</t>
  </si>
  <si>
    <t>08,12 2019.03.13</t>
  </si>
  <si>
    <t>11,20 2019.03.27</t>
  </si>
  <si>
    <t>13.03.2019</t>
  </si>
  <si>
    <t>27.03.2019</t>
  </si>
  <si>
    <t>ТП-174</t>
  </si>
  <si>
    <t>09,50 2019.04.11</t>
  </si>
  <si>
    <t>10,50 2019.04.11</t>
  </si>
  <si>
    <t>13,20 2019.04.25</t>
  </si>
  <si>
    <t>14,50 2019.04.25</t>
  </si>
  <si>
    <t>09,00 2019.05.21</t>
  </si>
  <si>
    <t>09,30 2019.05.21</t>
  </si>
  <si>
    <t>11,10 2019.05.30</t>
  </si>
  <si>
    <t>12,10 2019.05.30</t>
  </si>
  <si>
    <t>РП-7</t>
  </si>
  <si>
    <t>16,00 2019.06.12</t>
  </si>
  <si>
    <t>18,10 2019.06.12</t>
  </si>
  <si>
    <t>14,20 2019.06.29</t>
  </si>
  <si>
    <t>17,40 2019.06.29</t>
  </si>
  <si>
    <t>19,30 2019.07.30</t>
  </si>
  <si>
    <t>20,40 2019.07.30</t>
  </si>
  <si>
    <t>Ф-28</t>
  </si>
  <si>
    <t>КЛ</t>
  </si>
  <si>
    <t>09,00 2019.08.26</t>
  </si>
  <si>
    <t>10,30 2019.08.26</t>
  </si>
  <si>
    <t>ТП-12</t>
  </si>
  <si>
    <t>ТП-3</t>
  </si>
  <si>
    <t>09,30 2019.09.21</t>
  </si>
  <si>
    <t>12,30 2019.09.21</t>
  </si>
  <si>
    <t>11,00 2019.09.21</t>
  </si>
  <si>
    <t>11,25 2019.09.21</t>
  </si>
  <si>
    <t>11,00 2019.10.21</t>
  </si>
  <si>
    <t>11,25 2019.10.21</t>
  </si>
  <si>
    <t>16,15 2019.11.08</t>
  </si>
  <si>
    <t>21,05 2019.11.08</t>
  </si>
  <si>
    <t>13,00 2019.11.28</t>
  </si>
  <si>
    <t>14,00 2019.11.28</t>
  </si>
  <si>
    <t>1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</si>
  <si>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</si>
  <si>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</si>
  <si>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</si>
  <si>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</si>
  <si>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</si>
  <si>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</si>
  <si>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</si>
  <si>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</si>
  <si>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</si>
  <si>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</si>
  <si>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</si>
  <si>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</si>
  <si>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</si>
  <si>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…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</si>
  <si>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</si>
  <si>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</si>
  <si>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</si>
  <si>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</si>
  <si>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</si>
  <si>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</si>
  <si>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</si>
  <si>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</si>
  <si>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</si>
  <si>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</si>
  <si>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</si>
  <si>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</si>
  <si>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</si>
  <si>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</si>
  <si>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</si>
  <si>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</si>
  <si>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</si>
  <si>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</si>
  <si>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</si>
  <si>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</si>
  <si>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</si>
  <si>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</si>
  <si>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</si>
  <si>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</si>
  <si>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</si>
  <si>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</si>
  <si>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</si>
  <si>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</si>
  <si>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</si>
  <si>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</si>
  <si>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</si>
  <si>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</si>
  <si>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</si>
  <si>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</si>
  <si>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4.4</t>
  </si>
  <si>
    <t>3.4.9.3</t>
  </si>
  <si>
    <t>ФТП-2,ТП-5, ТП-12, ТП-9, ТП-11А, ТП-14, ТП-10</t>
  </si>
  <si>
    <t>6 (6.3)</t>
  </si>
  <si>
    <t>0.38</t>
  </si>
  <si>
    <t>КЛ-0,4</t>
  </si>
  <si>
    <t>ТП-2,ТП-16 (Т-1), ТП-6 (ввод 1), ТП-4</t>
  </si>
  <si>
    <t>КЛ-0,4, РП-15</t>
  </si>
  <si>
    <t>КЛ-0,4, РП-7</t>
  </si>
  <si>
    <t>11.04.2019</t>
  </si>
  <si>
    <t>25.04.2019</t>
  </si>
  <si>
    <t>21.05.2019</t>
  </si>
  <si>
    <t>30.05.2019</t>
  </si>
  <si>
    <t>12.06.2019</t>
  </si>
  <si>
    <t>29.06.2019</t>
  </si>
  <si>
    <t>30.07.2019</t>
  </si>
  <si>
    <t>26.08.2019</t>
  </si>
  <si>
    <t>21.09.2019</t>
  </si>
  <si>
    <t>КЛ-0,4, РП-8</t>
  </si>
  <si>
    <t>21.10.2019</t>
  </si>
  <si>
    <t>08.11.2019</t>
  </si>
  <si>
    <t>28.11.2019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</si>
  <si>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</si>
  <si>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Исполнительный директор             Д.А. Полещук</t>
  </si>
  <si>
    <t>Акционерного общества "Мурманский морской рыбный порт" в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</si>
</sst>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hh\,\ mm\,\ yyyy\.mm\.dd"/>
    <numFmt numFmtId="177" formatCode="mmm/yyyy"/>
    <numFmt numFmtId="178" formatCode="0.0000000"/>
    <numFmt numFmtId="179" formatCode="0.000000"/>
    <numFmt numFmtId="180" formatCode="0.00000"/>
    <numFmt numFmtId="181" formatCode="0.0"/>
    <numFmt numFmtId="182" formatCode="#,##0.000"/>
    <numFmt numFmtId="183" formatCode="0.00000000"/>
    <numFmt numFmtId="184" formatCode="#,##0.0"/>
    <numFmt numFmtId="185" formatCode="0.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52" applyFont="1" applyBorder="1" applyAlignment="1">
      <alignment horizontal="left" vertical="top"/>
      <protection/>
    </xf>
    <xf numFmtId="0" fontId="5" fillId="0" borderId="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5" fillId="0" borderId="1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textRotation="90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3" xfId="52" applyNumberFormat="1" applyFont="1" applyFill="1" applyBorder="1" applyAlignment="1">
      <alignment horizontal="center" vertical="center"/>
      <protection/>
    </xf>
    <xf numFmtId="49" fontId="2" fillId="0" borderId="13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NumberFormat="1" applyFont="1" applyFill="1" applyBorder="1" applyAlignment="1">
      <alignment horizontal="center" vertical="center"/>
      <protection/>
    </xf>
    <xf numFmtId="0" fontId="2" fillId="0" borderId="11" xfId="52" applyNumberFormat="1" applyFont="1" applyFill="1" applyBorder="1" applyAlignment="1">
      <alignment horizontal="left" vertical="center" wrapText="1"/>
      <protection/>
    </xf>
    <xf numFmtId="49" fontId="2" fillId="0" borderId="11" xfId="52" applyNumberFormat="1" applyFont="1" applyFill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2" fillId="0" borderId="15" xfId="52" applyNumberFormat="1" applyFont="1" applyFill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2" fillId="0" borderId="17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/>
      <protection/>
    </xf>
    <xf numFmtId="0" fontId="2" fillId="0" borderId="11" xfId="52" applyNumberFormat="1" applyFont="1" applyFill="1" applyBorder="1" applyAlignment="1">
      <alignment horizontal="center"/>
      <protection/>
    </xf>
    <xf numFmtId="49" fontId="2" fillId="0" borderId="15" xfId="52" applyNumberFormat="1" applyFont="1" applyFill="1" applyBorder="1" applyAlignment="1">
      <alignment horizontal="center" vertical="center"/>
      <protection/>
    </xf>
    <xf numFmtId="49" fontId="9" fillId="0" borderId="13" xfId="52" applyNumberFormat="1" applyFont="1" applyBorder="1" applyAlignment="1">
      <alignment horizontal="center"/>
      <protection/>
    </xf>
    <xf numFmtId="49" fontId="2" fillId="0" borderId="13" xfId="52" applyNumberFormat="1" applyFont="1" applyBorder="1" applyAlignment="1">
      <alignment horizontal="center"/>
      <protection/>
    </xf>
    <xf numFmtId="0" fontId="6" fillId="0" borderId="18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left" vertical="center" wrapText="1"/>
      <protection/>
    </xf>
    <xf numFmtId="49" fontId="2" fillId="0" borderId="19" xfId="52" applyNumberFormat="1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3" xfId="52" applyNumberFormat="1" applyFont="1" applyBorder="1" applyAlignment="1">
      <alignment horizontal="center"/>
      <protection/>
    </xf>
    <xf numFmtId="0" fontId="2" fillId="0" borderId="13" xfId="52" applyNumberFormat="1" applyFont="1" applyBorder="1" applyAlignment="1">
      <alignment horizontal="center"/>
      <protection/>
    </xf>
    <xf numFmtId="0" fontId="2" fillId="0" borderId="15" xfId="52" applyFont="1" applyFill="1" applyBorder="1" applyAlignment="1">
      <alignment horizontal="left" vertical="center" wrapText="1"/>
      <protection/>
    </xf>
    <xf numFmtId="0" fontId="11" fillId="0" borderId="15" xfId="52" applyNumberFormat="1" applyFont="1" applyFill="1" applyBorder="1" applyAlignment="1">
      <alignment horizontal="left" vertical="center" wrapTex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>
      <alignment horizontal="center" vertical="center" wrapText="1"/>
      <protection/>
    </xf>
    <xf numFmtId="14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11" fillId="0" borderId="13" xfId="52" applyNumberFormat="1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Fill="1" applyBorder="1" applyAlignment="1">
      <alignment horizontal="center" vertical="center" wrapText="1"/>
      <protection/>
    </xf>
    <xf numFmtId="0" fontId="9" fillId="0" borderId="13" xfId="52" applyNumberFormat="1" applyFont="1" applyFill="1" applyBorder="1" applyAlignment="1">
      <alignment horizontal="center" vertical="center"/>
      <protection/>
    </xf>
    <xf numFmtId="0" fontId="2" fillId="0" borderId="13" xfId="52" applyNumberFormat="1" applyFont="1" applyBorder="1" applyAlignment="1">
      <alignment horizontal="center" vertical="center"/>
      <protection/>
    </xf>
    <xf numFmtId="181" fontId="9" fillId="0" borderId="13" xfId="52" applyNumberFormat="1" applyFont="1" applyFill="1" applyBorder="1" applyAlignment="1">
      <alignment horizontal="center" vertical="center"/>
      <protection/>
    </xf>
    <xf numFmtId="175" fontId="2" fillId="0" borderId="0" xfId="52" applyNumberFormat="1" applyFont="1" applyBorder="1" applyAlignment="1">
      <alignment horizontal="center" vertical="center" wrapText="1"/>
      <protection/>
    </xf>
    <xf numFmtId="180" fontId="2" fillId="0" borderId="0" xfId="52" applyNumberFormat="1" applyFont="1" applyBorder="1" applyAlignment="1">
      <alignment horizontal="left" wrapText="1"/>
      <protection/>
    </xf>
    <xf numFmtId="0" fontId="5" fillId="0" borderId="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justify" vertical="top" wrapText="1"/>
      <protection/>
    </xf>
    <xf numFmtId="0" fontId="3" fillId="0" borderId="10" xfId="52" applyFont="1" applyFill="1" applyBorder="1" applyAlignment="1">
      <alignment horizontal="center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textRotation="90"/>
      <protection/>
    </xf>
    <xf numFmtId="0" fontId="2" fillId="0" borderId="22" xfId="52" applyFont="1" applyBorder="1" applyAlignment="1">
      <alignment horizontal="center" vertical="center" textRotation="90"/>
      <protection/>
    </xf>
    <xf numFmtId="0" fontId="2" fillId="0" borderId="22" xfId="52" applyFont="1" applyBorder="1" applyAlignment="1">
      <alignment horizontal="center" vertical="center" textRotation="90" wrapText="1"/>
      <protection/>
    </xf>
    <xf numFmtId="0" fontId="2" fillId="0" borderId="12" xfId="52" applyFont="1" applyBorder="1" applyAlignment="1">
      <alignment horizontal="center" vertical="center" textRotation="90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23" xfId="52" applyFont="1" applyBorder="1" applyAlignment="1">
      <alignment horizontal="center" vertical="center"/>
      <protection/>
    </xf>
    <xf numFmtId="49" fontId="2" fillId="0" borderId="23" xfId="52" applyNumberFormat="1" applyFont="1" applyBorder="1" applyAlignment="1">
      <alignment horizontal="left" vertical="center" wrapText="1"/>
      <protection/>
    </xf>
    <xf numFmtId="49" fontId="9" fillId="0" borderId="11" xfId="52" applyNumberFormat="1" applyFont="1" applyBorder="1" applyAlignment="1">
      <alignment horizontal="left" vertical="center" wrapText="1"/>
      <protection/>
    </xf>
    <xf numFmtId="49" fontId="9" fillId="0" borderId="23" xfId="52" applyNumberFormat="1" applyFont="1" applyBorder="1" applyAlignment="1">
      <alignment horizontal="left" vertical="center" wrapText="1"/>
      <protection/>
    </xf>
    <xf numFmtId="49" fontId="9" fillId="0" borderId="24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view="pageBreakPreview" zoomScaleSheetLayoutView="100" zoomScalePageLayoutView="0" workbookViewId="0" topLeftCell="G1">
      <selection activeCell="AS28" sqref="AS28"/>
    </sheetView>
  </sheetViews>
  <sheetFormatPr defaultColWidth="0.85546875" defaultRowHeight="15"/>
  <cols>
    <col min="1" max="1" width="5.421875" style="5" customWidth="1"/>
    <col min="2" max="2" width="10.7109375" style="5" customWidth="1"/>
    <col min="3" max="3" width="5.421875" style="5" customWidth="1"/>
    <col min="4" max="4" width="7.28125" style="5" customWidth="1"/>
    <col min="5" max="5" width="5.421875" style="5" customWidth="1"/>
    <col min="6" max="6" width="12.8515625" style="5" customWidth="1"/>
    <col min="7" max="7" width="12.00390625" style="5" customWidth="1"/>
    <col min="8" max="8" width="5.421875" style="5" customWidth="1"/>
    <col min="9" max="9" width="7.8515625" style="5" customWidth="1"/>
    <col min="10" max="10" width="14.140625" style="5" customWidth="1"/>
    <col min="11" max="11" width="6.28125" style="5" customWidth="1"/>
    <col min="12" max="12" width="6.421875" style="5" customWidth="1"/>
    <col min="13" max="14" width="5.421875" style="5" customWidth="1"/>
    <col min="15" max="15" width="5.28125" style="5" customWidth="1"/>
    <col min="16" max="17" width="5.421875" style="5" customWidth="1"/>
    <col min="18" max="18" width="5.57421875" style="5" customWidth="1"/>
    <col min="19" max="19" width="5.421875" style="5" customWidth="1"/>
    <col min="20" max="20" width="5.57421875" style="5" customWidth="1"/>
    <col min="21" max="21" width="5.421875" style="5" customWidth="1"/>
    <col min="22" max="22" width="7.28125" style="5" customWidth="1"/>
    <col min="23" max="23" width="5.57421875" style="5" customWidth="1"/>
    <col min="24" max="24" width="11.57421875" style="5" customWidth="1"/>
    <col min="25" max="25" width="10.57421875" style="5" customWidth="1"/>
    <col min="26" max="26" width="13.00390625" style="5" customWidth="1"/>
    <col min="27" max="27" width="5.28125" style="5" customWidth="1"/>
    <col min="28" max="28" width="8.8515625" style="5" hidden="1" customWidth="1"/>
    <col min="29" max="29" width="9.57421875" style="5" hidden="1" customWidth="1"/>
    <col min="30" max="16384" width="0.85546875" style="5" customWidth="1"/>
  </cols>
  <sheetData>
    <row r="1" spans="1:4" s="3" customFormat="1" ht="15.75">
      <c r="A1" s="2"/>
      <c r="B1" s="2"/>
      <c r="C1" s="2"/>
      <c r="D1" s="2"/>
    </row>
    <row r="2" spans="1:4" s="3" customFormat="1" ht="4.5" customHeight="1">
      <c r="A2" s="2"/>
      <c r="B2" s="2"/>
      <c r="C2" s="2"/>
      <c r="D2" s="2"/>
    </row>
    <row r="3" s="4" customFormat="1" ht="11.25" customHeight="1"/>
    <row r="4" spans="1:4" s="3" customFormat="1" ht="7.5" customHeight="1">
      <c r="A4" s="2"/>
      <c r="B4" s="2"/>
      <c r="C4" s="2"/>
      <c r="D4" s="2"/>
    </row>
    <row r="5" spans="1:27" s="3" customFormat="1" ht="33" customHeight="1">
      <c r="A5" s="58" t="s">
        <v>114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4" s="3" customFormat="1" ht="6" customHeight="1">
      <c r="A6" s="2"/>
      <c r="B6" s="2"/>
      <c r="C6" s="2"/>
      <c r="D6" s="2"/>
    </row>
    <row r="7" spans="1:21" s="3" customFormat="1" ht="14.25" customHeight="1">
      <c r="A7" s="2"/>
      <c r="B7" s="2"/>
      <c r="C7" s="2"/>
      <c r="D7" s="2"/>
      <c r="H7" s="60" t="s">
        <v>139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3" customFormat="1" ht="13.5" customHeight="1">
      <c r="A8" s="2"/>
      <c r="B8" s="2"/>
      <c r="C8" s="2"/>
      <c r="D8" s="2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17" s="3" customFormat="1" ht="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7" s="4" customFormat="1" ht="15" customHeight="1">
      <c r="A10" s="71" t="s">
        <v>113</v>
      </c>
      <c r="B10" s="72"/>
      <c r="C10" s="72"/>
      <c r="D10" s="72"/>
      <c r="E10" s="72"/>
      <c r="F10" s="72"/>
      <c r="G10" s="72"/>
      <c r="H10" s="72"/>
      <c r="I10" s="72"/>
      <c r="J10" s="71" t="s">
        <v>112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68" t="s">
        <v>111</v>
      </c>
      <c r="X10" s="61" t="s">
        <v>110</v>
      </c>
      <c r="Y10" s="62"/>
      <c r="Z10" s="62"/>
      <c r="AA10" s="65" t="s">
        <v>109</v>
      </c>
    </row>
    <row r="11" spans="1:27" s="4" customFormat="1" ht="69" customHeight="1">
      <c r="A11" s="68" t="s">
        <v>108</v>
      </c>
      <c r="B11" s="68" t="s">
        <v>107</v>
      </c>
      <c r="C11" s="68" t="s">
        <v>106</v>
      </c>
      <c r="D11" s="68" t="s">
        <v>105</v>
      </c>
      <c r="E11" s="68" t="s">
        <v>104</v>
      </c>
      <c r="F11" s="68" t="s">
        <v>103</v>
      </c>
      <c r="G11" s="68" t="s">
        <v>102</v>
      </c>
      <c r="H11" s="68" t="s">
        <v>101</v>
      </c>
      <c r="I11" s="68" t="s">
        <v>100</v>
      </c>
      <c r="J11" s="68" t="s">
        <v>99</v>
      </c>
      <c r="K11" s="68" t="s">
        <v>98</v>
      </c>
      <c r="L11" s="68" t="s">
        <v>97</v>
      </c>
      <c r="M11" s="69" t="s">
        <v>96</v>
      </c>
      <c r="N11" s="70"/>
      <c r="O11" s="70"/>
      <c r="P11" s="70"/>
      <c r="Q11" s="70"/>
      <c r="R11" s="70"/>
      <c r="S11" s="70"/>
      <c r="T11" s="70"/>
      <c r="U11" s="70"/>
      <c r="V11" s="68" t="s">
        <v>95</v>
      </c>
      <c r="W11" s="67"/>
      <c r="X11" s="63"/>
      <c r="Y11" s="64"/>
      <c r="Z11" s="64"/>
      <c r="AA11" s="66"/>
    </row>
    <row r="12" spans="1:27" s="4" customFormat="1" ht="73.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 t="s">
        <v>94</v>
      </c>
      <c r="N12" s="69" t="s">
        <v>93</v>
      </c>
      <c r="O12" s="70"/>
      <c r="P12" s="70"/>
      <c r="Q12" s="69" t="s">
        <v>92</v>
      </c>
      <c r="R12" s="70"/>
      <c r="S12" s="70"/>
      <c r="T12" s="70"/>
      <c r="U12" s="67" t="s">
        <v>91</v>
      </c>
      <c r="V12" s="67"/>
      <c r="W12" s="67"/>
      <c r="X12" s="68" t="s">
        <v>90</v>
      </c>
      <c r="Y12" s="67" t="s">
        <v>89</v>
      </c>
      <c r="Z12" s="67" t="s">
        <v>88</v>
      </c>
      <c r="AA12" s="66"/>
    </row>
    <row r="13" spans="1:27" s="4" customFormat="1" ht="220.5" customHeight="1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9" t="s">
        <v>87</v>
      </c>
      <c r="O13" s="9" t="s">
        <v>86</v>
      </c>
      <c r="P13" s="9" t="s">
        <v>85</v>
      </c>
      <c r="Q13" s="9" t="s">
        <v>84</v>
      </c>
      <c r="R13" s="9" t="s">
        <v>83</v>
      </c>
      <c r="S13" s="9" t="s">
        <v>82</v>
      </c>
      <c r="T13" s="9" t="s">
        <v>81</v>
      </c>
      <c r="U13" s="67"/>
      <c r="V13" s="67"/>
      <c r="W13" s="67"/>
      <c r="X13" s="67"/>
      <c r="Y13" s="67"/>
      <c r="Z13" s="67"/>
      <c r="AA13" s="66"/>
    </row>
    <row r="14" spans="1:27" s="4" customFormat="1" ht="11.25" customHeight="1" thickBot="1">
      <c r="A14" s="3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4">
        <v>18</v>
      </c>
      <c r="S14" s="24">
        <v>19</v>
      </c>
      <c r="T14" s="24">
        <v>20</v>
      </c>
      <c r="U14" s="24">
        <v>21</v>
      </c>
      <c r="V14" s="24">
        <v>22</v>
      </c>
      <c r="W14" s="26">
        <v>23</v>
      </c>
      <c r="X14" s="24">
        <v>24</v>
      </c>
      <c r="Y14" s="24">
        <v>25</v>
      </c>
      <c r="Z14" s="24">
        <v>26</v>
      </c>
      <c r="AA14" s="24">
        <v>27</v>
      </c>
    </row>
    <row r="15" spans="1:27" s="7" customFormat="1" ht="45">
      <c r="A15" s="34">
        <v>1</v>
      </c>
      <c r="B15" s="42" t="s">
        <v>12</v>
      </c>
      <c r="C15" s="35" t="s">
        <v>13</v>
      </c>
      <c r="D15" s="36" t="s">
        <v>15</v>
      </c>
      <c r="E15" s="35" t="s">
        <v>118</v>
      </c>
      <c r="F15" s="37" t="s">
        <v>17</v>
      </c>
      <c r="G15" s="37" t="s">
        <v>18</v>
      </c>
      <c r="H15" s="38" t="s">
        <v>71</v>
      </c>
      <c r="I15" s="25">
        <v>1</v>
      </c>
      <c r="J15" s="43" t="s">
        <v>117</v>
      </c>
      <c r="K15" s="45">
        <v>0</v>
      </c>
      <c r="L15" s="45">
        <v>0</v>
      </c>
      <c r="M15" s="25">
        <v>14</v>
      </c>
      <c r="N15" s="25">
        <v>0</v>
      </c>
      <c r="O15" s="25">
        <v>0</v>
      </c>
      <c r="P15" s="25">
        <v>14</v>
      </c>
      <c r="Q15" s="25">
        <v>0</v>
      </c>
      <c r="R15" s="25">
        <v>0</v>
      </c>
      <c r="S15" s="25">
        <v>0</v>
      </c>
      <c r="T15" s="25">
        <v>14</v>
      </c>
      <c r="U15" s="25">
        <v>0</v>
      </c>
      <c r="V15" s="25">
        <v>220</v>
      </c>
      <c r="W15" s="27"/>
      <c r="X15" s="30" t="s">
        <v>19</v>
      </c>
      <c r="Y15" s="30" t="s">
        <v>116</v>
      </c>
      <c r="Z15" s="30" t="s">
        <v>115</v>
      </c>
      <c r="AA15" s="25">
        <v>0</v>
      </c>
    </row>
    <row r="16" spans="1:29" s="7" customFormat="1" ht="24">
      <c r="A16" s="44">
        <v>2</v>
      </c>
      <c r="B16" s="44" t="s">
        <v>12</v>
      </c>
      <c r="C16" s="44" t="s">
        <v>13</v>
      </c>
      <c r="D16" s="44" t="s">
        <v>20</v>
      </c>
      <c r="E16" s="44" t="s">
        <v>119</v>
      </c>
      <c r="F16" s="44" t="s">
        <v>22</v>
      </c>
      <c r="G16" s="44" t="s">
        <v>24</v>
      </c>
      <c r="H16" s="44" t="s">
        <v>76</v>
      </c>
      <c r="I16" s="44">
        <v>0.25</v>
      </c>
      <c r="J16" s="47" t="s">
        <v>13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/>
      <c r="X16" s="46">
        <v>43506</v>
      </c>
      <c r="Y16" s="44"/>
      <c r="Z16" s="44"/>
      <c r="AA16" s="17">
        <v>1</v>
      </c>
      <c r="AB16" s="7">
        <f>M16/248</f>
        <v>0</v>
      </c>
      <c r="AC16" s="7">
        <f>I16*M16/248</f>
        <v>0</v>
      </c>
    </row>
    <row r="17" spans="1:27" s="7" customFormat="1" ht="24">
      <c r="A17" s="44">
        <v>3</v>
      </c>
      <c r="B17" s="44" t="s">
        <v>12</v>
      </c>
      <c r="C17" s="44" t="s">
        <v>16</v>
      </c>
      <c r="D17" s="44" t="s">
        <v>21</v>
      </c>
      <c r="E17" s="44" t="s">
        <v>119</v>
      </c>
      <c r="F17" s="44" t="s">
        <v>23</v>
      </c>
      <c r="G17" s="44" t="s">
        <v>25</v>
      </c>
      <c r="H17" s="44" t="s">
        <v>71</v>
      </c>
      <c r="I17" s="44">
        <v>2.08</v>
      </c>
      <c r="J17" s="47" t="s">
        <v>16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/>
      <c r="X17" s="44" t="s">
        <v>26</v>
      </c>
      <c r="Y17" s="44" t="s">
        <v>116</v>
      </c>
      <c r="Z17" s="44"/>
      <c r="AA17" s="17">
        <v>0</v>
      </c>
    </row>
    <row r="18" spans="1:27" s="7" customFormat="1" ht="24">
      <c r="A18" s="11" t="s">
        <v>0</v>
      </c>
      <c r="B18" s="12" t="s">
        <v>12</v>
      </c>
      <c r="C18" s="13" t="s">
        <v>13</v>
      </c>
      <c r="D18" s="14" t="s">
        <v>27</v>
      </c>
      <c r="E18" s="13" t="s">
        <v>119</v>
      </c>
      <c r="F18" s="15" t="s">
        <v>28</v>
      </c>
      <c r="G18" s="15" t="s">
        <v>30</v>
      </c>
      <c r="H18" s="16" t="s">
        <v>71</v>
      </c>
      <c r="I18" s="17">
        <v>0.166</v>
      </c>
      <c r="J18" s="48" t="s">
        <v>120</v>
      </c>
      <c r="K18" s="51">
        <v>0</v>
      </c>
      <c r="L18" s="51">
        <v>0</v>
      </c>
      <c r="M18" s="17">
        <v>5</v>
      </c>
      <c r="N18" s="17">
        <v>0</v>
      </c>
      <c r="O18" s="17">
        <v>0</v>
      </c>
      <c r="P18" s="17">
        <v>5</v>
      </c>
      <c r="Q18" s="17">
        <v>0</v>
      </c>
      <c r="R18" s="17">
        <v>0</v>
      </c>
      <c r="S18" s="17">
        <v>0</v>
      </c>
      <c r="T18" s="17">
        <v>5</v>
      </c>
      <c r="U18" s="17">
        <v>0</v>
      </c>
      <c r="V18" s="17">
        <v>50</v>
      </c>
      <c r="W18" s="21"/>
      <c r="X18" s="18" t="s">
        <v>32</v>
      </c>
      <c r="Y18" s="18" t="s">
        <v>116</v>
      </c>
      <c r="Z18" s="18" t="s">
        <v>115</v>
      </c>
      <c r="AA18" s="17">
        <v>0</v>
      </c>
    </row>
    <row r="19" spans="1:27" s="7" customFormat="1" ht="39" customHeight="1">
      <c r="A19" s="11" t="s">
        <v>2</v>
      </c>
      <c r="B19" s="12" t="s">
        <v>12</v>
      </c>
      <c r="C19" s="13" t="s">
        <v>13</v>
      </c>
      <c r="D19" s="14" t="s">
        <v>14</v>
      </c>
      <c r="E19" s="13" t="s">
        <v>118</v>
      </c>
      <c r="F19" s="15" t="s">
        <v>29</v>
      </c>
      <c r="G19" s="15" t="s">
        <v>31</v>
      </c>
      <c r="H19" s="16" t="s">
        <v>71</v>
      </c>
      <c r="I19" s="17">
        <v>0.416</v>
      </c>
      <c r="J19" s="48" t="s">
        <v>121</v>
      </c>
      <c r="K19" s="51">
        <v>0</v>
      </c>
      <c r="L19" s="51">
        <v>0</v>
      </c>
      <c r="M19" s="17">
        <v>5</v>
      </c>
      <c r="N19" s="17">
        <v>0</v>
      </c>
      <c r="O19" s="17">
        <v>0</v>
      </c>
      <c r="P19" s="17">
        <v>5</v>
      </c>
      <c r="Q19" s="17">
        <v>0</v>
      </c>
      <c r="R19" s="17">
        <v>0</v>
      </c>
      <c r="S19" s="17">
        <v>0</v>
      </c>
      <c r="T19" s="17">
        <v>5</v>
      </c>
      <c r="U19" s="17">
        <v>0</v>
      </c>
      <c r="V19" s="17">
        <v>65.7</v>
      </c>
      <c r="W19" s="21"/>
      <c r="X19" s="18" t="s">
        <v>33</v>
      </c>
      <c r="Y19" s="18" t="s">
        <v>116</v>
      </c>
      <c r="Z19" s="18" t="s">
        <v>115</v>
      </c>
      <c r="AA19" s="17">
        <v>0</v>
      </c>
    </row>
    <row r="20" spans="1:29" s="7" customFormat="1" ht="24">
      <c r="A20" s="10" t="s">
        <v>3</v>
      </c>
      <c r="B20" s="14" t="s">
        <v>12</v>
      </c>
      <c r="C20" s="19" t="s">
        <v>13</v>
      </c>
      <c r="D20" s="14" t="s">
        <v>34</v>
      </c>
      <c r="E20" s="19" t="s">
        <v>118</v>
      </c>
      <c r="F20" s="15" t="s">
        <v>35</v>
      </c>
      <c r="G20" s="15" t="s">
        <v>36</v>
      </c>
      <c r="H20" s="20" t="s">
        <v>76</v>
      </c>
      <c r="I20" s="21">
        <v>1</v>
      </c>
      <c r="J20" s="50" t="s">
        <v>13</v>
      </c>
      <c r="K20" s="49">
        <v>0</v>
      </c>
      <c r="L20" s="49">
        <v>0</v>
      </c>
      <c r="M20" s="21">
        <v>1</v>
      </c>
      <c r="N20" s="21">
        <v>0</v>
      </c>
      <c r="O20" s="21">
        <v>0</v>
      </c>
      <c r="P20" s="21">
        <v>1</v>
      </c>
      <c r="Q20" s="21">
        <v>0</v>
      </c>
      <c r="R20" s="21">
        <v>0</v>
      </c>
      <c r="S20" s="21">
        <v>0</v>
      </c>
      <c r="T20" s="21">
        <v>1</v>
      </c>
      <c r="U20" s="21">
        <v>0</v>
      </c>
      <c r="V20" s="21">
        <v>54</v>
      </c>
      <c r="W20" s="21"/>
      <c r="X20" s="23" t="s">
        <v>124</v>
      </c>
      <c r="Y20" s="23"/>
      <c r="Z20" s="23"/>
      <c r="AA20" s="21">
        <v>1</v>
      </c>
      <c r="AB20" s="7">
        <f aca="true" t="shared" si="0" ref="AB20:AB32">M20/248</f>
        <v>0.004032258064516129</v>
      </c>
      <c r="AC20" s="56">
        <f>I20*M20/248</f>
        <v>0.004032258064516129</v>
      </c>
    </row>
    <row r="21" spans="1:29" s="7" customFormat="1" ht="24">
      <c r="A21" s="10" t="s">
        <v>4</v>
      </c>
      <c r="B21" s="14" t="s">
        <v>12</v>
      </c>
      <c r="C21" s="19" t="s">
        <v>13</v>
      </c>
      <c r="D21" s="14" t="s">
        <v>20</v>
      </c>
      <c r="E21" s="19" t="s">
        <v>118</v>
      </c>
      <c r="F21" s="15" t="s">
        <v>37</v>
      </c>
      <c r="G21" s="15" t="s">
        <v>38</v>
      </c>
      <c r="H21" s="20" t="s">
        <v>76</v>
      </c>
      <c r="I21" s="21">
        <v>1.5</v>
      </c>
      <c r="J21" s="50" t="s">
        <v>13</v>
      </c>
      <c r="K21" s="49">
        <v>0</v>
      </c>
      <c r="L21" s="49">
        <v>0</v>
      </c>
      <c r="M21" s="21">
        <v>1</v>
      </c>
      <c r="N21" s="21">
        <v>0</v>
      </c>
      <c r="O21" s="21">
        <v>0</v>
      </c>
      <c r="P21" s="21">
        <v>1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340</v>
      </c>
      <c r="W21" s="21"/>
      <c r="X21" s="23" t="s">
        <v>125</v>
      </c>
      <c r="Y21" s="23"/>
      <c r="Z21" s="23"/>
      <c r="AA21" s="21">
        <v>1</v>
      </c>
      <c r="AB21" s="7">
        <f t="shared" si="0"/>
        <v>0.004032258064516129</v>
      </c>
      <c r="AC21" s="56">
        <f aca="true" t="shared" si="1" ref="AC21:AC32">I21*M21/248</f>
        <v>0.006048387096774193</v>
      </c>
    </row>
    <row r="22" spans="1:29" s="7" customFormat="1" ht="24">
      <c r="A22" s="10" t="s">
        <v>5</v>
      </c>
      <c r="B22" s="14" t="s">
        <v>12</v>
      </c>
      <c r="C22" s="19" t="s">
        <v>13</v>
      </c>
      <c r="D22" s="14" t="s">
        <v>34</v>
      </c>
      <c r="E22" s="19" t="s">
        <v>118</v>
      </c>
      <c r="F22" s="15" t="s">
        <v>39</v>
      </c>
      <c r="G22" s="15" t="s">
        <v>40</v>
      </c>
      <c r="H22" s="20" t="s">
        <v>76</v>
      </c>
      <c r="I22" s="21">
        <v>0.5</v>
      </c>
      <c r="J22" s="50" t="s">
        <v>13</v>
      </c>
      <c r="K22" s="49">
        <v>0</v>
      </c>
      <c r="L22" s="49">
        <v>0</v>
      </c>
      <c r="M22" s="21">
        <v>5</v>
      </c>
      <c r="N22" s="21">
        <v>0</v>
      </c>
      <c r="O22" s="21">
        <v>0</v>
      </c>
      <c r="P22" s="21">
        <v>5</v>
      </c>
      <c r="Q22" s="21">
        <v>0</v>
      </c>
      <c r="R22" s="21">
        <v>0</v>
      </c>
      <c r="S22" s="21">
        <v>0</v>
      </c>
      <c r="T22" s="21">
        <v>5</v>
      </c>
      <c r="U22" s="21">
        <v>0</v>
      </c>
      <c r="V22" s="21">
        <v>30</v>
      </c>
      <c r="W22" s="21"/>
      <c r="X22" s="23" t="s">
        <v>126</v>
      </c>
      <c r="Y22" s="23"/>
      <c r="Z22" s="23"/>
      <c r="AA22" s="21">
        <v>1</v>
      </c>
      <c r="AB22" s="7">
        <f t="shared" si="0"/>
        <v>0.020161290322580645</v>
      </c>
      <c r="AC22" s="56">
        <f t="shared" si="1"/>
        <v>0.010080645161290322</v>
      </c>
    </row>
    <row r="23" spans="1:29" s="7" customFormat="1" ht="24">
      <c r="A23" s="10" t="s">
        <v>6</v>
      </c>
      <c r="B23" s="14" t="s">
        <v>12</v>
      </c>
      <c r="C23" s="19" t="s">
        <v>13</v>
      </c>
      <c r="D23" s="14" t="s">
        <v>20</v>
      </c>
      <c r="E23" s="19" t="s">
        <v>118</v>
      </c>
      <c r="F23" s="15" t="s">
        <v>41</v>
      </c>
      <c r="G23" s="15" t="s">
        <v>42</v>
      </c>
      <c r="H23" s="20" t="s">
        <v>76</v>
      </c>
      <c r="I23" s="21">
        <v>1</v>
      </c>
      <c r="J23" s="50" t="s">
        <v>13</v>
      </c>
      <c r="K23" s="49">
        <v>0</v>
      </c>
      <c r="L23" s="49">
        <v>0</v>
      </c>
      <c r="M23" s="21">
        <v>11</v>
      </c>
      <c r="N23" s="21">
        <v>0</v>
      </c>
      <c r="O23" s="21">
        <v>0</v>
      </c>
      <c r="P23" s="21">
        <v>11</v>
      </c>
      <c r="Q23" s="21">
        <v>0</v>
      </c>
      <c r="R23" s="21">
        <v>0</v>
      </c>
      <c r="S23" s="21">
        <v>0</v>
      </c>
      <c r="T23" s="21">
        <v>11</v>
      </c>
      <c r="U23" s="21">
        <v>0</v>
      </c>
      <c r="V23" s="21">
        <v>153</v>
      </c>
      <c r="W23" s="21"/>
      <c r="X23" s="23" t="s">
        <v>127</v>
      </c>
      <c r="Y23" s="23"/>
      <c r="Z23" s="23"/>
      <c r="AA23" s="21">
        <v>1</v>
      </c>
      <c r="AB23" s="7">
        <f t="shared" si="0"/>
        <v>0.04435483870967742</v>
      </c>
      <c r="AC23" s="56">
        <f t="shared" si="1"/>
        <v>0.04435483870967742</v>
      </c>
    </row>
    <row r="24" spans="1:29" s="7" customFormat="1" ht="24">
      <c r="A24" s="10" t="s">
        <v>7</v>
      </c>
      <c r="B24" s="14" t="s">
        <v>12</v>
      </c>
      <c r="C24" s="19" t="s">
        <v>16</v>
      </c>
      <c r="D24" s="14" t="s">
        <v>21</v>
      </c>
      <c r="E24" s="19" t="s">
        <v>119</v>
      </c>
      <c r="F24" s="15" t="s">
        <v>44</v>
      </c>
      <c r="G24" s="15" t="s">
        <v>45</v>
      </c>
      <c r="H24" s="20" t="s">
        <v>76</v>
      </c>
      <c r="I24" s="21">
        <v>2.166</v>
      </c>
      <c r="J24" s="49" t="s">
        <v>122</v>
      </c>
      <c r="K24" s="49">
        <v>0</v>
      </c>
      <c r="L24" s="49">
        <v>0</v>
      </c>
      <c r="M24" s="21">
        <v>2</v>
      </c>
      <c r="N24" s="21">
        <v>0</v>
      </c>
      <c r="O24" s="21">
        <v>0</v>
      </c>
      <c r="P24" s="21">
        <v>2</v>
      </c>
      <c r="Q24" s="21">
        <v>0</v>
      </c>
      <c r="R24" s="21">
        <v>0</v>
      </c>
      <c r="S24" s="21">
        <v>0</v>
      </c>
      <c r="T24" s="21">
        <v>2</v>
      </c>
      <c r="U24" s="21">
        <v>0</v>
      </c>
      <c r="V24" s="21">
        <v>70</v>
      </c>
      <c r="W24" s="21"/>
      <c r="X24" s="23" t="s">
        <v>128</v>
      </c>
      <c r="Y24" s="23"/>
      <c r="Z24" s="23"/>
      <c r="AA24" s="21">
        <v>1</v>
      </c>
      <c r="AB24" s="7">
        <f t="shared" si="0"/>
        <v>0.008064516129032258</v>
      </c>
      <c r="AC24" s="56">
        <f t="shared" si="1"/>
        <v>0.01746774193548387</v>
      </c>
    </row>
    <row r="25" spans="1:29" s="7" customFormat="1" ht="24">
      <c r="A25" s="10" t="s">
        <v>8</v>
      </c>
      <c r="B25" s="14" t="s">
        <v>12</v>
      </c>
      <c r="C25" s="19" t="s">
        <v>16</v>
      </c>
      <c r="D25" s="14" t="s">
        <v>43</v>
      </c>
      <c r="E25" s="19" t="s">
        <v>119</v>
      </c>
      <c r="F25" s="15" t="s">
        <v>46</v>
      </c>
      <c r="G25" s="15" t="s">
        <v>47</v>
      </c>
      <c r="H25" s="20" t="s">
        <v>76</v>
      </c>
      <c r="I25" s="21">
        <v>3.333</v>
      </c>
      <c r="J25" s="49" t="s">
        <v>123</v>
      </c>
      <c r="K25" s="49">
        <v>0</v>
      </c>
      <c r="L25" s="49">
        <v>0</v>
      </c>
      <c r="M25" s="21">
        <v>1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25</v>
      </c>
      <c r="W25" s="21"/>
      <c r="X25" s="23" t="s">
        <v>129</v>
      </c>
      <c r="Y25" s="23"/>
      <c r="Z25" s="23"/>
      <c r="AA25" s="21">
        <v>1</v>
      </c>
      <c r="AB25" s="7">
        <f t="shared" si="0"/>
        <v>0.004032258064516129</v>
      </c>
      <c r="AC25" s="56">
        <f t="shared" si="1"/>
        <v>0.01343951612903226</v>
      </c>
    </row>
    <row r="26" spans="1:29" s="7" customFormat="1" ht="24">
      <c r="A26" s="10" t="s">
        <v>1</v>
      </c>
      <c r="B26" s="14" t="s">
        <v>12</v>
      </c>
      <c r="C26" s="19" t="s">
        <v>13</v>
      </c>
      <c r="D26" s="14" t="s">
        <v>20</v>
      </c>
      <c r="E26" s="19" t="s">
        <v>118</v>
      </c>
      <c r="F26" s="15" t="s">
        <v>48</v>
      </c>
      <c r="G26" s="15" t="s">
        <v>49</v>
      </c>
      <c r="H26" s="20" t="s">
        <v>76</v>
      </c>
      <c r="I26" s="21">
        <v>1.166</v>
      </c>
      <c r="J26" s="49" t="s">
        <v>20</v>
      </c>
      <c r="K26" s="49">
        <v>0</v>
      </c>
      <c r="L26" s="49">
        <v>0</v>
      </c>
      <c r="M26" s="21">
        <v>7</v>
      </c>
      <c r="N26" s="21">
        <v>0</v>
      </c>
      <c r="O26" s="21">
        <v>0</v>
      </c>
      <c r="P26" s="21">
        <v>7</v>
      </c>
      <c r="Q26" s="21">
        <v>0</v>
      </c>
      <c r="R26" s="21">
        <v>0</v>
      </c>
      <c r="S26" s="21">
        <v>2</v>
      </c>
      <c r="T26" s="21">
        <v>5</v>
      </c>
      <c r="U26" s="21">
        <v>0</v>
      </c>
      <c r="V26" s="21">
        <v>260</v>
      </c>
      <c r="W26" s="21"/>
      <c r="X26" s="23" t="s">
        <v>130</v>
      </c>
      <c r="Y26" s="23"/>
      <c r="Z26" s="23"/>
      <c r="AA26" s="21">
        <v>1</v>
      </c>
      <c r="AB26" s="7">
        <f t="shared" si="0"/>
        <v>0.028225806451612902</v>
      </c>
      <c r="AC26" s="56">
        <f t="shared" si="1"/>
        <v>0.03291129032258064</v>
      </c>
    </row>
    <row r="27" spans="1:29" s="7" customFormat="1" ht="24">
      <c r="A27" s="10" t="s">
        <v>9</v>
      </c>
      <c r="B27" s="14" t="s">
        <v>12</v>
      </c>
      <c r="C27" s="19" t="s">
        <v>51</v>
      </c>
      <c r="D27" s="14" t="s">
        <v>50</v>
      </c>
      <c r="E27" s="19" t="s">
        <v>118</v>
      </c>
      <c r="F27" s="15" t="s">
        <v>52</v>
      </c>
      <c r="G27" s="15" t="s">
        <v>53</v>
      </c>
      <c r="H27" s="20" t="s">
        <v>76</v>
      </c>
      <c r="I27" s="21">
        <v>1.5</v>
      </c>
      <c r="J27" s="49" t="s">
        <v>13</v>
      </c>
      <c r="K27" s="49">
        <v>0</v>
      </c>
      <c r="L27" s="49">
        <v>0</v>
      </c>
      <c r="M27" s="21">
        <v>6</v>
      </c>
      <c r="N27" s="21">
        <v>0</v>
      </c>
      <c r="O27" s="21">
        <v>0</v>
      </c>
      <c r="P27" s="21">
        <v>6</v>
      </c>
      <c r="Q27" s="21">
        <v>0</v>
      </c>
      <c r="R27" s="21">
        <v>0</v>
      </c>
      <c r="S27" s="21">
        <v>0</v>
      </c>
      <c r="T27" s="21">
        <v>6</v>
      </c>
      <c r="U27" s="21">
        <v>0</v>
      </c>
      <c r="V27" s="21">
        <v>65</v>
      </c>
      <c r="W27" s="21"/>
      <c r="X27" s="23" t="s">
        <v>131</v>
      </c>
      <c r="Y27" s="23"/>
      <c r="Z27" s="23"/>
      <c r="AA27" s="21">
        <v>1</v>
      </c>
      <c r="AB27" s="7">
        <f t="shared" si="0"/>
        <v>0.024193548387096774</v>
      </c>
      <c r="AC27" s="56">
        <f t="shared" si="1"/>
        <v>0.036290322580645164</v>
      </c>
    </row>
    <row r="28" spans="1:29" s="7" customFormat="1" ht="24">
      <c r="A28" s="10" t="s">
        <v>10</v>
      </c>
      <c r="B28" s="14" t="s">
        <v>12</v>
      </c>
      <c r="C28" s="19" t="s">
        <v>13</v>
      </c>
      <c r="D28" s="14" t="s">
        <v>54</v>
      </c>
      <c r="E28" s="19" t="s">
        <v>118</v>
      </c>
      <c r="F28" s="15" t="s">
        <v>56</v>
      </c>
      <c r="G28" s="15" t="s">
        <v>57</v>
      </c>
      <c r="H28" s="20" t="s">
        <v>76</v>
      </c>
      <c r="I28" s="21">
        <v>3</v>
      </c>
      <c r="J28" s="50" t="s">
        <v>54</v>
      </c>
      <c r="K28" s="49">
        <v>0</v>
      </c>
      <c r="L28" s="49">
        <v>0</v>
      </c>
      <c r="M28" s="21">
        <v>1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1</v>
      </c>
      <c r="U28" s="21">
        <v>0</v>
      </c>
      <c r="V28" s="21">
        <v>25</v>
      </c>
      <c r="W28" s="21"/>
      <c r="X28" s="23" t="s">
        <v>132</v>
      </c>
      <c r="Y28" s="23"/>
      <c r="Z28" s="23"/>
      <c r="AA28" s="21">
        <v>1</v>
      </c>
      <c r="AB28" s="7">
        <f t="shared" si="0"/>
        <v>0.004032258064516129</v>
      </c>
      <c r="AC28" s="56">
        <f t="shared" si="1"/>
        <v>0.012096774193548387</v>
      </c>
    </row>
    <row r="29" spans="1:29" s="7" customFormat="1" ht="24">
      <c r="A29" s="10" t="s">
        <v>11</v>
      </c>
      <c r="B29" s="14" t="s">
        <v>12</v>
      </c>
      <c r="C29" s="19" t="s">
        <v>13</v>
      </c>
      <c r="D29" s="14" t="s">
        <v>55</v>
      </c>
      <c r="E29" s="19" t="s">
        <v>118</v>
      </c>
      <c r="F29" s="15" t="s">
        <v>58</v>
      </c>
      <c r="G29" s="15" t="s">
        <v>59</v>
      </c>
      <c r="H29" s="20" t="s">
        <v>76</v>
      </c>
      <c r="I29" s="21">
        <v>0.417</v>
      </c>
      <c r="J29" s="50" t="s">
        <v>55</v>
      </c>
      <c r="K29" s="49">
        <v>0</v>
      </c>
      <c r="L29" s="49">
        <v>0</v>
      </c>
      <c r="M29" s="21">
        <v>2</v>
      </c>
      <c r="N29" s="21">
        <v>0</v>
      </c>
      <c r="O29" s="21">
        <v>0</v>
      </c>
      <c r="P29" s="21">
        <v>2</v>
      </c>
      <c r="Q29" s="21">
        <v>0</v>
      </c>
      <c r="R29" s="21">
        <v>0</v>
      </c>
      <c r="S29" s="21">
        <v>0</v>
      </c>
      <c r="T29" s="21">
        <v>2</v>
      </c>
      <c r="U29" s="21">
        <v>0</v>
      </c>
      <c r="V29" s="21">
        <v>75</v>
      </c>
      <c r="W29" s="21"/>
      <c r="X29" s="23" t="s">
        <v>132</v>
      </c>
      <c r="Y29" s="23"/>
      <c r="Z29" s="23"/>
      <c r="AA29" s="21">
        <v>1</v>
      </c>
      <c r="AB29" s="7">
        <f t="shared" si="0"/>
        <v>0.008064516129032258</v>
      </c>
      <c r="AC29" s="56">
        <f t="shared" si="1"/>
        <v>0.0033629032258064516</v>
      </c>
    </row>
    <row r="30" spans="1:29" s="7" customFormat="1" ht="24">
      <c r="A30" s="10" t="s">
        <v>80</v>
      </c>
      <c r="B30" s="14" t="s">
        <v>12</v>
      </c>
      <c r="C30" s="19" t="s">
        <v>13</v>
      </c>
      <c r="D30" s="14" t="s">
        <v>55</v>
      </c>
      <c r="E30" s="19" t="s">
        <v>118</v>
      </c>
      <c r="F30" s="15" t="s">
        <v>60</v>
      </c>
      <c r="G30" s="15" t="s">
        <v>61</v>
      </c>
      <c r="H30" s="20" t="s">
        <v>76</v>
      </c>
      <c r="I30" s="21">
        <v>0.416</v>
      </c>
      <c r="J30" s="49" t="s">
        <v>55</v>
      </c>
      <c r="K30" s="49">
        <v>0</v>
      </c>
      <c r="L30" s="49">
        <v>0</v>
      </c>
      <c r="M30" s="21">
        <v>2</v>
      </c>
      <c r="N30" s="21">
        <v>0</v>
      </c>
      <c r="O30" s="21">
        <v>0</v>
      </c>
      <c r="P30" s="21">
        <v>2</v>
      </c>
      <c r="Q30" s="21">
        <v>0</v>
      </c>
      <c r="R30" s="21">
        <v>0</v>
      </c>
      <c r="S30" s="21">
        <v>0</v>
      </c>
      <c r="T30" s="21">
        <v>2</v>
      </c>
      <c r="U30" s="21">
        <v>0</v>
      </c>
      <c r="V30" s="21">
        <v>107</v>
      </c>
      <c r="W30" s="21"/>
      <c r="X30" s="23" t="s">
        <v>134</v>
      </c>
      <c r="Y30" s="23"/>
      <c r="Z30" s="23"/>
      <c r="AA30" s="21">
        <v>1</v>
      </c>
      <c r="AB30" s="7">
        <f t="shared" si="0"/>
        <v>0.008064516129032258</v>
      </c>
      <c r="AC30" s="56">
        <f t="shared" si="1"/>
        <v>0.003354838709677419</v>
      </c>
    </row>
    <row r="31" spans="1:29" s="7" customFormat="1" ht="24">
      <c r="A31" s="10" t="s">
        <v>80</v>
      </c>
      <c r="B31" s="14" t="s">
        <v>12</v>
      </c>
      <c r="C31" s="19" t="s">
        <v>13</v>
      </c>
      <c r="D31" s="14" t="s">
        <v>15</v>
      </c>
      <c r="E31" s="19" t="s">
        <v>118</v>
      </c>
      <c r="F31" s="15" t="s">
        <v>62</v>
      </c>
      <c r="G31" s="15" t="s">
        <v>63</v>
      </c>
      <c r="H31" s="20" t="s">
        <v>76</v>
      </c>
      <c r="I31" s="21">
        <v>4.833</v>
      </c>
      <c r="J31" s="49" t="s">
        <v>15</v>
      </c>
      <c r="K31" s="49">
        <v>0</v>
      </c>
      <c r="L31" s="49">
        <v>0</v>
      </c>
      <c r="M31" s="21">
        <v>6</v>
      </c>
      <c r="N31" s="21">
        <v>0</v>
      </c>
      <c r="O31" s="21">
        <v>0</v>
      </c>
      <c r="P31" s="21">
        <v>6</v>
      </c>
      <c r="Q31" s="21">
        <v>0</v>
      </c>
      <c r="R31" s="21">
        <v>0</v>
      </c>
      <c r="S31" s="21">
        <v>0</v>
      </c>
      <c r="T31" s="21">
        <v>6</v>
      </c>
      <c r="U31" s="21">
        <v>0</v>
      </c>
      <c r="V31" s="21">
        <v>80</v>
      </c>
      <c r="W31" s="21"/>
      <c r="X31" s="23" t="s">
        <v>135</v>
      </c>
      <c r="Y31" s="23"/>
      <c r="Z31" s="23"/>
      <c r="AA31" s="21">
        <v>1</v>
      </c>
      <c r="AB31" s="7">
        <f t="shared" si="0"/>
        <v>0.024193548387096774</v>
      </c>
      <c r="AC31" s="56">
        <f t="shared" si="1"/>
        <v>0.11692741935483872</v>
      </c>
    </row>
    <row r="32" spans="1:29" s="7" customFormat="1" ht="24">
      <c r="A32" s="10" t="s">
        <v>80</v>
      </c>
      <c r="B32" s="14" t="s">
        <v>12</v>
      </c>
      <c r="C32" s="19" t="s">
        <v>13</v>
      </c>
      <c r="D32" s="14" t="s">
        <v>20</v>
      </c>
      <c r="E32" s="19" t="s">
        <v>118</v>
      </c>
      <c r="F32" s="15" t="s">
        <v>64</v>
      </c>
      <c r="G32" s="15" t="s">
        <v>65</v>
      </c>
      <c r="H32" s="20" t="s">
        <v>76</v>
      </c>
      <c r="I32" s="21">
        <v>1</v>
      </c>
      <c r="J32" s="49" t="s">
        <v>133</v>
      </c>
      <c r="K32" s="49">
        <v>0</v>
      </c>
      <c r="L32" s="49">
        <v>0</v>
      </c>
      <c r="M32" s="21">
        <v>1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1</v>
      </c>
      <c r="U32" s="21">
        <v>0</v>
      </c>
      <c r="V32" s="21">
        <v>12</v>
      </c>
      <c r="W32" s="21"/>
      <c r="X32" s="23" t="s">
        <v>136</v>
      </c>
      <c r="Y32" s="23"/>
      <c r="Z32" s="23"/>
      <c r="AA32" s="21">
        <v>1</v>
      </c>
      <c r="AB32" s="7">
        <f t="shared" si="0"/>
        <v>0.004032258064516129</v>
      </c>
      <c r="AC32" s="56">
        <f t="shared" si="1"/>
        <v>0.004032258064516129</v>
      </c>
    </row>
    <row r="33" spans="1:27" s="7" customFormat="1" ht="12">
      <c r="A33" s="10" t="s">
        <v>80</v>
      </c>
      <c r="B33" s="14"/>
      <c r="C33" s="19"/>
      <c r="D33" s="14"/>
      <c r="E33" s="19"/>
      <c r="F33" s="15"/>
      <c r="G33" s="15"/>
      <c r="H33" s="20"/>
      <c r="I33" s="21"/>
      <c r="J33" s="22"/>
      <c r="K33" s="22"/>
      <c r="L33" s="2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3"/>
      <c r="Y33" s="23"/>
      <c r="Z33" s="23"/>
      <c r="AA33" s="21"/>
    </row>
    <row r="34" spans="1:29" s="7" customFormat="1" ht="12">
      <c r="A34" s="10" t="s">
        <v>80</v>
      </c>
      <c r="B34" s="14"/>
      <c r="C34" s="19"/>
      <c r="D34" s="14"/>
      <c r="E34" s="19"/>
      <c r="F34" s="15"/>
      <c r="G34" s="15"/>
      <c r="H34" s="20"/>
      <c r="I34" s="21"/>
      <c r="J34" s="22"/>
      <c r="K34" s="22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3"/>
      <c r="Y34" s="23"/>
      <c r="Z34" s="23"/>
      <c r="AA34" s="21"/>
      <c r="AB34" s="7">
        <f>SUM(AB20:AB33)</f>
        <v>0.18548387096774194</v>
      </c>
      <c r="AC34" s="56">
        <f>SUM(AC20:AC33)</f>
        <v>0.30439919354838707</v>
      </c>
    </row>
    <row r="35" spans="1:27" s="7" customFormat="1" ht="27" customHeight="1">
      <c r="A35" s="74" t="s">
        <v>79</v>
      </c>
      <c r="B35" s="75"/>
      <c r="C35" s="75"/>
      <c r="D35" s="75"/>
      <c r="E35" s="75"/>
      <c r="F35" s="75"/>
      <c r="G35" s="76"/>
      <c r="H35" s="39" t="s">
        <v>78</v>
      </c>
      <c r="I35" s="52">
        <f>SUM(I15:I34)</f>
        <v>25.743000000000002</v>
      </c>
      <c r="J35" s="40" t="s">
        <v>68</v>
      </c>
      <c r="K35" s="40" t="s">
        <v>68</v>
      </c>
      <c r="L35" s="40" t="s">
        <v>68</v>
      </c>
      <c r="M35" s="52">
        <f aca="true" t="shared" si="2" ref="M35:U35">SUM(M15:M34)</f>
        <v>70</v>
      </c>
      <c r="N35" s="52">
        <f t="shared" si="2"/>
        <v>0</v>
      </c>
      <c r="O35" s="52">
        <f t="shared" si="2"/>
        <v>0</v>
      </c>
      <c r="P35" s="52">
        <f t="shared" si="2"/>
        <v>70</v>
      </c>
      <c r="Q35" s="52">
        <f t="shared" si="2"/>
        <v>0</v>
      </c>
      <c r="R35" s="52">
        <f t="shared" si="2"/>
        <v>0</v>
      </c>
      <c r="S35" s="52">
        <f t="shared" si="2"/>
        <v>3</v>
      </c>
      <c r="T35" s="52">
        <f t="shared" si="2"/>
        <v>67</v>
      </c>
      <c r="U35" s="52">
        <f t="shared" si="2"/>
        <v>0</v>
      </c>
      <c r="V35" s="52">
        <v>70</v>
      </c>
      <c r="W35" s="28"/>
      <c r="X35" s="31" t="s">
        <v>68</v>
      </c>
      <c r="Y35" s="31" t="s">
        <v>68</v>
      </c>
      <c r="Z35" s="31" t="s">
        <v>68</v>
      </c>
      <c r="AA35" s="40" t="s">
        <v>70</v>
      </c>
    </row>
    <row r="36" spans="1:29" s="7" customFormat="1" ht="27" customHeight="1">
      <c r="A36" s="8"/>
      <c r="B36" s="73" t="s">
        <v>77</v>
      </c>
      <c r="C36" s="73"/>
      <c r="D36" s="73"/>
      <c r="E36" s="73"/>
      <c r="F36" s="73"/>
      <c r="G36" s="73"/>
      <c r="H36" s="39" t="s">
        <v>76</v>
      </c>
      <c r="I36" s="52">
        <f>I20+I21+I22+I23+I24+I25+I26+I27+I28+I29+I30+I31+I32</f>
        <v>21.831000000000003</v>
      </c>
      <c r="J36" s="41" t="s">
        <v>68</v>
      </c>
      <c r="K36" s="41" t="s">
        <v>68</v>
      </c>
      <c r="L36" s="41" t="s">
        <v>68</v>
      </c>
      <c r="M36" s="52">
        <f aca="true" t="shared" si="3" ref="M36:V36">M20+M21+M22+M23+M24+M25+M26+M27+M28+M29+M30+M31+M32</f>
        <v>46</v>
      </c>
      <c r="N36" s="52">
        <f t="shared" si="3"/>
        <v>0</v>
      </c>
      <c r="O36" s="52">
        <f t="shared" si="3"/>
        <v>0</v>
      </c>
      <c r="P36" s="52">
        <f t="shared" si="3"/>
        <v>46</v>
      </c>
      <c r="Q36" s="52">
        <f t="shared" si="3"/>
        <v>0</v>
      </c>
      <c r="R36" s="52">
        <f t="shared" si="3"/>
        <v>0</v>
      </c>
      <c r="S36" s="52">
        <f t="shared" si="3"/>
        <v>3</v>
      </c>
      <c r="T36" s="52">
        <f t="shared" si="3"/>
        <v>43</v>
      </c>
      <c r="U36" s="52">
        <f t="shared" si="3"/>
        <v>0</v>
      </c>
      <c r="V36" s="54">
        <f t="shared" si="3"/>
        <v>1296</v>
      </c>
      <c r="W36" s="29"/>
      <c r="X36" s="32" t="s">
        <v>68</v>
      </c>
      <c r="Y36" s="32" t="s">
        <v>68</v>
      </c>
      <c r="Z36" s="32" t="s">
        <v>68</v>
      </c>
      <c r="AA36" s="41" t="s">
        <v>73</v>
      </c>
      <c r="AB36" s="55">
        <f>M36/248</f>
        <v>0.18548387096774194</v>
      </c>
      <c r="AC36" s="55">
        <f>I36*M36/248</f>
        <v>4.0492983870967745</v>
      </c>
    </row>
    <row r="37" spans="1:27" s="7" customFormat="1" ht="27" customHeight="1">
      <c r="A37" s="8"/>
      <c r="B37" s="73" t="s">
        <v>75</v>
      </c>
      <c r="C37" s="73"/>
      <c r="D37" s="73"/>
      <c r="E37" s="73"/>
      <c r="F37" s="73"/>
      <c r="G37" s="73"/>
      <c r="H37" s="39" t="s">
        <v>74</v>
      </c>
      <c r="I37" s="52">
        <v>0</v>
      </c>
      <c r="J37" s="41" t="s">
        <v>68</v>
      </c>
      <c r="K37" s="41" t="s">
        <v>68</v>
      </c>
      <c r="L37" s="41" t="s">
        <v>68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29"/>
      <c r="X37" s="32" t="s">
        <v>68</v>
      </c>
      <c r="Y37" s="32" t="s">
        <v>68</v>
      </c>
      <c r="Z37" s="32" t="s">
        <v>68</v>
      </c>
      <c r="AA37" s="41" t="s">
        <v>73</v>
      </c>
    </row>
    <row r="38" spans="1:29" s="7" customFormat="1" ht="27" customHeight="1">
      <c r="A38" s="8"/>
      <c r="B38" s="73" t="s">
        <v>72</v>
      </c>
      <c r="C38" s="73"/>
      <c r="D38" s="73"/>
      <c r="E38" s="73"/>
      <c r="F38" s="73"/>
      <c r="G38" s="73"/>
      <c r="H38" s="39" t="s">
        <v>71</v>
      </c>
      <c r="I38" s="52">
        <f>I15+I17+I18+I19</f>
        <v>3.662</v>
      </c>
      <c r="J38" s="41" t="s">
        <v>68</v>
      </c>
      <c r="K38" s="41" t="s">
        <v>68</v>
      </c>
      <c r="L38" s="41" t="s">
        <v>68</v>
      </c>
      <c r="M38" s="52">
        <f aca="true" t="shared" si="4" ref="M38:V38">M15+M17+M18+M19</f>
        <v>24</v>
      </c>
      <c r="N38" s="52">
        <f t="shared" si="4"/>
        <v>0</v>
      </c>
      <c r="O38" s="52">
        <f t="shared" si="4"/>
        <v>0</v>
      </c>
      <c r="P38" s="52">
        <f t="shared" si="4"/>
        <v>24</v>
      </c>
      <c r="Q38" s="52">
        <f t="shared" si="4"/>
        <v>0</v>
      </c>
      <c r="R38" s="52">
        <f t="shared" si="4"/>
        <v>0</v>
      </c>
      <c r="S38" s="52">
        <f t="shared" si="4"/>
        <v>0</v>
      </c>
      <c r="T38" s="52">
        <f t="shared" si="4"/>
        <v>24</v>
      </c>
      <c r="U38" s="52">
        <f t="shared" si="4"/>
        <v>0</v>
      </c>
      <c r="V38" s="52">
        <f t="shared" si="4"/>
        <v>335.7</v>
      </c>
      <c r="W38" s="29"/>
      <c r="X38" s="32" t="s">
        <v>68</v>
      </c>
      <c r="Y38" s="32" t="s">
        <v>68</v>
      </c>
      <c r="Z38" s="32" t="s">
        <v>68</v>
      </c>
      <c r="AA38" s="41" t="s">
        <v>70</v>
      </c>
      <c r="AB38" s="55">
        <f>M38/248</f>
        <v>0.0967741935483871</v>
      </c>
      <c r="AC38" s="55">
        <f>I38*M38/248</f>
        <v>0.35438709677419356</v>
      </c>
    </row>
    <row r="39" spans="1:27" s="7" customFormat="1" ht="51" customHeight="1">
      <c r="A39" s="8"/>
      <c r="B39" s="73" t="s">
        <v>137</v>
      </c>
      <c r="C39" s="73"/>
      <c r="D39" s="73"/>
      <c r="E39" s="73"/>
      <c r="F39" s="73"/>
      <c r="G39" s="73"/>
      <c r="H39" s="39" t="s">
        <v>69</v>
      </c>
      <c r="I39" s="52">
        <v>0</v>
      </c>
      <c r="J39" s="53" t="s">
        <v>68</v>
      </c>
      <c r="K39" s="53" t="s">
        <v>68</v>
      </c>
      <c r="L39" s="53" t="s">
        <v>68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52">
        <v>0</v>
      </c>
      <c r="W39" s="29"/>
      <c r="X39" s="11" t="s">
        <v>68</v>
      </c>
      <c r="Y39" s="11" t="s">
        <v>68</v>
      </c>
      <c r="Z39" s="11" t="s">
        <v>68</v>
      </c>
      <c r="AA39" s="53" t="s">
        <v>66</v>
      </c>
    </row>
    <row r="41" spans="7:22" s="3" customFormat="1" ht="15.75">
      <c r="G41" s="60" t="s">
        <v>138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7:22" s="1" customFormat="1" ht="13.5" customHeight="1"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4" spans="1:4" ht="12.75">
      <c r="A44" s="6"/>
      <c r="B44" s="6"/>
      <c r="C44" s="6"/>
      <c r="D44" s="6"/>
    </row>
    <row r="45" spans="1:27" s="4" customFormat="1" ht="28.5" customHeight="1">
      <c r="A45" s="59" t="s">
        <v>67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3" customHeight="1"/>
  </sheetData>
  <sheetProtection/>
  <mergeCells count="41">
    <mergeCell ref="B39:G39"/>
    <mergeCell ref="J10:V10"/>
    <mergeCell ref="V11:V13"/>
    <mergeCell ref="U12:U13"/>
    <mergeCell ref="M12:M13"/>
    <mergeCell ref="L11:L13"/>
    <mergeCell ref="Q12:T12"/>
    <mergeCell ref="B37:G37"/>
    <mergeCell ref="B38:G38"/>
    <mergeCell ref="W10:W13"/>
    <mergeCell ref="B11:B13"/>
    <mergeCell ref="A35:G35"/>
    <mergeCell ref="E11:E13"/>
    <mergeCell ref="D11:D13"/>
    <mergeCell ref="C11:C13"/>
    <mergeCell ref="H11:H13"/>
    <mergeCell ref="J11:J13"/>
    <mergeCell ref="I11:I13"/>
    <mergeCell ref="A10:I10"/>
    <mergeCell ref="F11:F13"/>
    <mergeCell ref="B36:G36"/>
    <mergeCell ref="A5:AA5"/>
    <mergeCell ref="X10:Z11"/>
    <mergeCell ref="AA10:AA13"/>
    <mergeCell ref="Z12:Z13"/>
    <mergeCell ref="Y12:Y13"/>
    <mergeCell ref="X12:X13"/>
    <mergeCell ref="K11:K13"/>
    <mergeCell ref="N12:P12"/>
    <mergeCell ref="M11:U11"/>
    <mergeCell ref="G11:G13"/>
    <mergeCell ref="A45:AA45"/>
    <mergeCell ref="H7:U7"/>
    <mergeCell ref="H8:U8"/>
    <mergeCell ref="G41:L41"/>
    <mergeCell ref="M41:R41"/>
    <mergeCell ref="S41:V41"/>
    <mergeCell ref="G42:L42"/>
    <mergeCell ref="M42:R42"/>
    <mergeCell ref="S42:V42"/>
    <mergeCell ref="A11:A13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Vakulenko</dc:creator>
  <cp:keywords/>
  <dc:description/>
  <cp:lastModifiedBy>Дубовский Сергей Михайлович</cp:lastModifiedBy>
  <cp:lastPrinted>2020-04-01T10:44:24Z</cp:lastPrinted>
  <dcterms:created xsi:type="dcterms:W3CDTF">2017-04-14T05:43:18Z</dcterms:created>
  <dcterms:modified xsi:type="dcterms:W3CDTF">2020-08-04T13:52:37Z</dcterms:modified>
  <cp:category/>
  <cp:version/>
  <cp:contentType/>
  <cp:contentStatus/>
</cp:coreProperties>
</file>